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stsp-fsv\01総務部専用\総務課\01 庶務係専用\総務係共通\04　契約関係\03　契約関係\12 2021年度契約\01一般(指名)競争入札\16-1053停留場設備で使用する電力\HP\"/>
    </mc:Choice>
  </mc:AlternateContent>
  <xr:revisionPtr revIDLastSave="0" documentId="13_ncr:1_{7635E1BF-653A-46F3-944A-93FB1E27861F}" xr6:coauthVersionLast="47" xr6:coauthVersionMax="47" xr10:uidLastSave="{00000000-0000-0000-0000-000000000000}"/>
  <bookViews>
    <workbookView xWindow="7845" yWindow="990" windowWidth="18810" windowHeight="15255" xr2:uid="{EFE176BA-0104-481E-83A9-4E473F10A194}"/>
  </bookViews>
  <sheets>
    <sheet name="入札書別紙" sheetId="2" r:id="rId1"/>
    <sheet name="内訳書（1053）" sheetId="1" r:id="rId2"/>
  </sheets>
  <definedNames>
    <definedName name="_xlnm._FilterDatabase" localSheetId="1" hidden="1">'内訳書（1053）'!$A$7:$Q$7</definedName>
    <definedName name="_xlnm.Print_Area" localSheetId="1">'内訳書（1053）'!$A$1:$Q$28</definedName>
    <definedName name="_xlnm.Print_Area" localSheetId="0">入札書別紙!$A$1:$G$7</definedName>
    <definedName name="_xlnm.Print_Titles" localSheetId="1">'内訳書（1053）'!$1:$7</definedName>
    <definedName name="_xlnm.Print_Titles" localSheetId="0">入札書別紙!#REF!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E25" i="1" s="1"/>
  <c r="Q8" i="1"/>
  <c r="J8" i="1"/>
  <c r="G8" i="1"/>
  <c r="P24" i="1"/>
  <c r="M24" i="1"/>
  <c r="J24" i="1"/>
  <c r="G24" i="1"/>
  <c r="E24" i="1"/>
  <c r="P23" i="1"/>
  <c r="M23" i="1"/>
  <c r="J23" i="1"/>
  <c r="G23" i="1"/>
  <c r="E23" i="1"/>
  <c r="P22" i="1"/>
  <c r="M22" i="1"/>
  <c r="J22" i="1"/>
  <c r="G22" i="1"/>
  <c r="E22" i="1"/>
  <c r="P21" i="1"/>
  <c r="M21" i="1"/>
  <c r="J21" i="1"/>
  <c r="G21" i="1"/>
  <c r="E21" i="1"/>
  <c r="P20" i="1"/>
  <c r="M20" i="1"/>
  <c r="J20" i="1"/>
  <c r="G20" i="1"/>
  <c r="E20" i="1"/>
  <c r="P19" i="1"/>
  <c r="M19" i="1"/>
  <c r="J19" i="1"/>
  <c r="G19" i="1"/>
  <c r="E19" i="1"/>
  <c r="P18" i="1"/>
  <c r="M18" i="1"/>
  <c r="J18" i="1"/>
  <c r="G18" i="1"/>
  <c r="E18" i="1"/>
  <c r="P17" i="1"/>
  <c r="M17" i="1"/>
  <c r="J17" i="1"/>
  <c r="G17" i="1"/>
  <c r="E17" i="1"/>
  <c r="P16" i="1"/>
  <c r="M16" i="1"/>
  <c r="J16" i="1"/>
  <c r="G16" i="1"/>
  <c r="E16" i="1"/>
  <c r="P15" i="1"/>
  <c r="M15" i="1"/>
  <c r="J15" i="1"/>
  <c r="G15" i="1"/>
  <c r="E15" i="1"/>
  <c r="P14" i="1"/>
  <c r="M14" i="1"/>
  <c r="J14" i="1"/>
  <c r="G14" i="1"/>
  <c r="E14" i="1"/>
  <c r="P13" i="1"/>
  <c r="M13" i="1"/>
  <c r="J13" i="1"/>
  <c r="G13" i="1"/>
  <c r="E13" i="1"/>
  <c r="P12" i="1"/>
  <c r="M12" i="1"/>
  <c r="J12" i="1"/>
  <c r="G12" i="1"/>
  <c r="E12" i="1"/>
  <c r="P11" i="1"/>
  <c r="M11" i="1"/>
  <c r="J11" i="1"/>
  <c r="G11" i="1"/>
  <c r="E11" i="1"/>
  <c r="P10" i="1"/>
  <c r="M10" i="1"/>
  <c r="J10" i="1"/>
  <c r="G10" i="1"/>
  <c r="E10" i="1"/>
  <c r="P9" i="1"/>
  <c r="M9" i="1"/>
  <c r="J9" i="1"/>
  <c r="G9" i="1"/>
  <c r="E9" i="1"/>
  <c r="P8" i="1"/>
  <c r="M8" i="1"/>
  <c r="A8" i="1"/>
  <c r="A4" i="1"/>
  <c r="Q9" i="1" l="1"/>
  <c r="Q13" i="1"/>
  <c r="Q17" i="1"/>
  <c r="Q21" i="1"/>
  <c r="Q10" i="1"/>
  <c r="Q14" i="1"/>
  <c r="Q18" i="1"/>
  <c r="Q22" i="1"/>
  <c r="Q11" i="1"/>
  <c r="Q15" i="1"/>
  <c r="Q19" i="1"/>
  <c r="Q23" i="1"/>
  <c r="Q12" i="1"/>
  <c r="Q16" i="1"/>
  <c r="Q20" i="1"/>
  <c r="Q24" i="1"/>
  <c r="Q25" i="1" l="1"/>
  <c r="B4" i="2" s="1"/>
  <c r="B6" i="2" s="1"/>
</calcChain>
</file>

<file path=xl/sharedStrings.xml><?xml version="1.0" encoding="utf-8"?>
<sst xmlns="http://schemas.openxmlformats.org/spreadsheetml/2006/main" count="68" uniqueCount="59">
  <si>
    <t>契約単価積算内訳書</t>
    <phoneticPr fontId="3"/>
  </si>
  <si>
    <t>仕様書№</t>
    <rPh sb="0" eb="3">
      <t>シヨウショ</t>
    </rPh>
    <phoneticPr fontId="3"/>
  </si>
  <si>
    <t>需要場所</t>
    <rPh sb="0" eb="2">
      <t>ジュヨウ</t>
    </rPh>
    <rPh sb="2" eb="4">
      <t>バショ</t>
    </rPh>
    <phoneticPr fontId="3"/>
  </si>
  <si>
    <t>住所</t>
    <rPh sb="0" eb="2">
      <t>ジュウショ</t>
    </rPh>
    <phoneticPr fontId="3"/>
  </si>
  <si>
    <t>契約
電流
（A）</t>
    <rPh sb="0" eb="2">
      <t>ケイヤク</t>
    </rPh>
    <rPh sb="3" eb="5">
      <t>デンリュウ</t>
    </rPh>
    <phoneticPr fontId="3"/>
  </si>
  <si>
    <t>年間予定使用電力量
（kWh）</t>
    <rPh sb="0" eb="2">
      <t>ネンカン</t>
    </rPh>
    <rPh sb="2" eb="4">
      <t>ヨテイ</t>
    </rPh>
    <rPh sb="4" eb="6">
      <t>シヨウ</t>
    </rPh>
    <rPh sb="6" eb="8">
      <t>デンリョク</t>
    </rPh>
    <rPh sb="8" eb="9">
      <t>リョウ</t>
    </rPh>
    <phoneticPr fontId="3"/>
  </si>
  <si>
    <t>基本料金
単価（円、銭単位まで記載可）</t>
    <rPh sb="0" eb="2">
      <t>キホン</t>
    </rPh>
    <rPh sb="2" eb="4">
      <t>リョウキン</t>
    </rPh>
    <rPh sb="5" eb="7">
      <t>タンカ</t>
    </rPh>
    <phoneticPr fontId="3"/>
  </si>
  <si>
    <t>基本料金
（円、銭単位まで記載可）</t>
    <rPh sb="0" eb="2">
      <t>キホン</t>
    </rPh>
    <rPh sb="2" eb="4">
      <t>リョウキン</t>
    </rPh>
    <rPh sb="6" eb="7">
      <t>エン</t>
    </rPh>
    <rPh sb="13" eb="15">
      <t>キサイ</t>
    </rPh>
    <rPh sb="15" eb="16">
      <t>カ</t>
    </rPh>
    <phoneticPr fontId="3"/>
  </si>
  <si>
    <t>電力量料金（円、銭単位まで記載可）</t>
    <rPh sb="6" eb="7">
      <t>エン</t>
    </rPh>
    <phoneticPr fontId="3"/>
  </si>
  <si>
    <t>合計
（１円未満の
端数切捨て）</t>
    <rPh sb="0" eb="2">
      <t>ゴウケイ</t>
    </rPh>
    <rPh sb="5" eb="6">
      <t>エン</t>
    </rPh>
    <rPh sb="6" eb="8">
      <t>ミマン</t>
    </rPh>
    <rPh sb="10" eb="12">
      <t>ハスウ</t>
    </rPh>
    <rPh sb="12" eb="14">
      <t>キリス</t>
    </rPh>
    <phoneticPr fontId="3"/>
  </si>
  <si>
    <t>最初の120kWhまで</t>
    <rPh sb="0" eb="2">
      <t>サイショ</t>
    </rPh>
    <phoneticPr fontId="3"/>
  </si>
  <si>
    <t>120kWhを超え280kWhまで</t>
    <rPh sb="7" eb="8">
      <t>コ</t>
    </rPh>
    <phoneticPr fontId="3"/>
  </si>
  <si>
    <t>280kWhを超える分</t>
    <rPh sb="7" eb="8">
      <t>コ</t>
    </rPh>
    <rPh sb="10" eb="11">
      <t>ブン</t>
    </rPh>
    <phoneticPr fontId="3"/>
  </si>
  <si>
    <t>単価</t>
    <rPh sb="0" eb="2">
      <t>タンカ</t>
    </rPh>
    <phoneticPr fontId="3"/>
  </si>
  <si>
    <t>年間予定使用量</t>
    <rPh sb="0" eb="2">
      <t>ネンカン</t>
    </rPh>
    <rPh sb="2" eb="4">
      <t>ヨテイ</t>
    </rPh>
    <rPh sb="4" eb="6">
      <t>シヨウ</t>
    </rPh>
    <rPh sb="6" eb="7">
      <t>リョウ</t>
    </rPh>
    <phoneticPr fontId="3"/>
  </si>
  <si>
    <t>小計</t>
    <rPh sb="0" eb="2">
      <t>ショウケイ</t>
    </rPh>
    <phoneticPr fontId="3"/>
  </si>
  <si>
    <t>西4丁目内回り電停</t>
    <rPh sb="0" eb="1">
      <t>ニシ</t>
    </rPh>
    <rPh sb="2" eb="4">
      <t>チョウメ</t>
    </rPh>
    <rPh sb="4" eb="5">
      <t>ウチ</t>
    </rPh>
    <rPh sb="5" eb="6">
      <t>マワ</t>
    </rPh>
    <rPh sb="7" eb="9">
      <t>デンテイ</t>
    </rPh>
    <phoneticPr fontId="1"/>
  </si>
  <si>
    <t>札幌市中央区南一条西4丁目</t>
    <rPh sb="0" eb="3">
      <t>サッポロシ</t>
    </rPh>
    <rPh sb="3" eb="6">
      <t>チュウオウク</t>
    </rPh>
    <rPh sb="6" eb="7">
      <t>ミナミ</t>
    </rPh>
    <rPh sb="7" eb="9">
      <t>イチジョウ</t>
    </rPh>
    <rPh sb="9" eb="10">
      <t>ニシ</t>
    </rPh>
    <rPh sb="11" eb="13">
      <t>チョウメ</t>
    </rPh>
    <phoneticPr fontId="1"/>
  </si>
  <si>
    <t>西4丁目外回り電停</t>
    <rPh sb="0" eb="1">
      <t>ニシ</t>
    </rPh>
    <rPh sb="2" eb="4">
      <t>チョウメ</t>
    </rPh>
    <rPh sb="4" eb="5">
      <t>ソト</t>
    </rPh>
    <rPh sb="5" eb="6">
      <t>マワ</t>
    </rPh>
    <rPh sb="7" eb="9">
      <t>デンテイ</t>
    </rPh>
    <phoneticPr fontId="1"/>
  </si>
  <si>
    <t>狸小路外回り電停</t>
    <rPh sb="0" eb="1">
      <t>タヌキ</t>
    </rPh>
    <rPh sb="1" eb="3">
      <t>コウジ</t>
    </rPh>
    <rPh sb="3" eb="5">
      <t>ソトマワ</t>
    </rPh>
    <rPh sb="6" eb="8">
      <t>デンテイ</t>
    </rPh>
    <phoneticPr fontId="1"/>
  </si>
  <si>
    <t>札幌市中央区南二条西3丁目</t>
    <rPh sb="0" eb="3">
      <t>サッポロシ</t>
    </rPh>
    <rPh sb="3" eb="6">
      <t>チュウオウク</t>
    </rPh>
    <rPh sb="6" eb="7">
      <t>ミナミ</t>
    </rPh>
    <rPh sb="7" eb="9">
      <t>ニジョウ</t>
    </rPh>
    <rPh sb="9" eb="10">
      <t>ニシ</t>
    </rPh>
    <rPh sb="11" eb="13">
      <t>チョウメ</t>
    </rPh>
    <phoneticPr fontId="1"/>
  </si>
  <si>
    <t>狸小路内回り電停</t>
    <rPh sb="0" eb="1">
      <t>タヌキ</t>
    </rPh>
    <rPh sb="1" eb="3">
      <t>コウジ</t>
    </rPh>
    <rPh sb="3" eb="4">
      <t>ウチ</t>
    </rPh>
    <rPh sb="4" eb="5">
      <t>マワ</t>
    </rPh>
    <rPh sb="6" eb="8">
      <t>デンテイ</t>
    </rPh>
    <phoneticPr fontId="1"/>
  </si>
  <si>
    <t>電停中島公園すすきの</t>
    <rPh sb="0" eb="2">
      <t>デンテイ</t>
    </rPh>
    <rPh sb="2" eb="4">
      <t>ナカジマ</t>
    </rPh>
    <rPh sb="4" eb="6">
      <t>コウエン</t>
    </rPh>
    <phoneticPr fontId="1"/>
  </si>
  <si>
    <t>札幌市中央区南十一条西7丁目</t>
    <rPh sb="0" eb="3">
      <t>サッポロシ</t>
    </rPh>
    <rPh sb="3" eb="6">
      <t>チュウオウク</t>
    </rPh>
    <rPh sb="6" eb="7">
      <t>ミナミ</t>
    </rPh>
    <rPh sb="7" eb="9">
      <t>ジュウイチ</t>
    </rPh>
    <rPh sb="9" eb="10">
      <t>ジョウ</t>
    </rPh>
    <rPh sb="10" eb="11">
      <t>ニシ</t>
    </rPh>
    <rPh sb="12" eb="14">
      <t>チョウメ</t>
    </rPh>
    <phoneticPr fontId="1"/>
  </si>
  <si>
    <t>電停行啓通</t>
    <rPh sb="0" eb="2">
      <t>デンテイ</t>
    </rPh>
    <rPh sb="2" eb="5">
      <t>ギョウケイドオリ</t>
    </rPh>
    <phoneticPr fontId="1"/>
  </si>
  <si>
    <t>札幌市中央区南十四条西7丁目</t>
    <rPh sb="0" eb="3">
      <t>サッポロシ</t>
    </rPh>
    <rPh sb="3" eb="6">
      <t>チュウオウク</t>
    </rPh>
    <rPh sb="6" eb="7">
      <t>ミナミ</t>
    </rPh>
    <rPh sb="7" eb="9">
      <t>ジュウヨン</t>
    </rPh>
    <rPh sb="9" eb="10">
      <t>ジョウ</t>
    </rPh>
    <rPh sb="10" eb="11">
      <t>ニシ</t>
    </rPh>
    <rPh sb="12" eb="14">
      <t>チョウメ</t>
    </rPh>
    <phoneticPr fontId="1"/>
  </si>
  <si>
    <t>電停西16条</t>
    <rPh sb="0" eb="2">
      <t>デンテイ</t>
    </rPh>
    <rPh sb="2" eb="3">
      <t>ニシ</t>
    </rPh>
    <rPh sb="5" eb="6">
      <t>ジョウ</t>
    </rPh>
    <phoneticPr fontId="1"/>
  </si>
  <si>
    <t>札幌市中央区南十七条西15丁目</t>
    <rPh sb="0" eb="3">
      <t>サッポロシ</t>
    </rPh>
    <rPh sb="3" eb="6">
      <t>チュウオウク</t>
    </rPh>
    <rPh sb="6" eb="7">
      <t>ミナミ</t>
    </rPh>
    <rPh sb="7" eb="9">
      <t>ジュウナナ</t>
    </rPh>
    <rPh sb="9" eb="10">
      <t>ジョウ</t>
    </rPh>
    <rPh sb="10" eb="11">
      <t>ニシ</t>
    </rPh>
    <rPh sb="13" eb="15">
      <t>チョウメ</t>
    </rPh>
    <phoneticPr fontId="1"/>
  </si>
  <si>
    <t>幌南小学校前電停</t>
    <rPh sb="0" eb="2">
      <t>コウナン</t>
    </rPh>
    <rPh sb="2" eb="5">
      <t>ショウガッコウ</t>
    </rPh>
    <rPh sb="5" eb="6">
      <t>マエ</t>
    </rPh>
    <rPh sb="6" eb="8">
      <t>デンテイ</t>
    </rPh>
    <phoneticPr fontId="1"/>
  </si>
  <si>
    <t>札幌市中央区南二十一条西7丁目</t>
    <rPh sb="0" eb="3">
      <t>サッポロシ</t>
    </rPh>
    <rPh sb="3" eb="6">
      <t>チュウオウク</t>
    </rPh>
    <rPh sb="6" eb="7">
      <t>ミナミ</t>
    </rPh>
    <rPh sb="7" eb="10">
      <t>ニジュウイチ</t>
    </rPh>
    <rPh sb="10" eb="11">
      <t>ジョウ</t>
    </rPh>
    <rPh sb="11" eb="12">
      <t>ニシ</t>
    </rPh>
    <rPh sb="13" eb="15">
      <t>チョウメ</t>
    </rPh>
    <phoneticPr fontId="1"/>
  </si>
  <si>
    <t>ﾃﾞﾝﾃｲ ﾆｼｾﾝ11ｼﾞｮｳ(ｿﾄﾏﾜﾘ)</t>
  </si>
  <si>
    <t>札幌市中央区南十一条西15丁目</t>
    <rPh sb="0" eb="3">
      <t>サッポロシ</t>
    </rPh>
    <rPh sb="3" eb="6">
      <t>チュウオウク</t>
    </rPh>
    <rPh sb="6" eb="7">
      <t>ミナミ</t>
    </rPh>
    <rPh sb="7" eb="9">
      <t>ジュウイチ</t>
    </rPh>
    <rPh sb="9" eb="10">
      <t>ジョウ</t>
    </rPh>
    <rPh sb="10" eb="11">
      <t>ニシ</t>
    </rPh>
    <rPh sb="13" eb="15">
      <t>チョウメ</t>
    </rPh>
    <phoneticPr fontId="1"/>
  </si>
  <si>
    <t>ﾃﾞﾝﾃｲ ﾔﾏﾊﾅ19ｼﾞｮｳ(ｳﾁﾏﾜﾘ)</t>
  </si>
  <si>
    <t>札幌市中央区南十九条西7丁目</t>
    <rPh sb="0" eb="3">
      <t>サッポロシ</t>
    </rPh>
    <rPh sb="3" eb="6">
      <t>チュウオウク</t>
    </rPh>
    <rPh sb="6" eb="7">
      <t>ミナミ</t>
    </rPh>
    <rPh sb="7" eb="9">
      <t>ジュウキュウ</t>
    </rPh>
    <rPh sb="9" eb="10">
      <t>ジョウ</t>
    </rPh>
    <rPh sb="10" eb="11">
      <t>ニシ</t>
    </rPh>
    <rPh sb="12" eb="14">
      <t>チョウメ</t>
    </rPh>
    <phoneticPr fontId="1"/>
  </si>
  <si>
    <t>ﾃﾞﾝﾃｲ ﾔﾏﾊﾅ19ｼﾞｮｳ(ｿﾄﾏﾜﾘ)</t>
  </si>
  <si>
    <t>札幌市中央区南十九条西6丁目</t>
    <rPh sb="0" eb="3">
      <t>サッポロシ</t>
    </rPh>
    <rPh sb="3" eb="6">
      <t>チュウオウク</t>
    </rPh>
    <rPh sb="6" eb="7">
      <t>ミナミ</t>
    </rPh>
    <rPh sb="7" eb="9">
      <t>ジュウキュウ</t>
    </rPh>
    <rPh sb="9" eb="10">
      <t>ジョウ</t>
    </rPh>
    <rPh sb="10" eb="11">
      <t>ニシ</t>
    </rPh>
    <rPh sb="12" eb="14">
      <t>チョウメ</t>
    </rPh>
    <phoneticPr fontId="1"/>
  </si>
  <si>
    <t>ﾃﾞﾝﾃｲ ﾛｰﾌﾟｳｪｲｲﾘｸﾞﾁ(ｳﾁﾏﾜﾘ)</t>
  </si>
  <si>
    <t>札幌市中央区南十九条西14丁目</t>
    <rPh sb="0" eb="3">
      <t>サッポロシ</t>
    </rPh>
    <rPh sb="3" eb="6">
      <t>チュウオウク</t>
    </rPh>
    <rPh sb="6" eb="7">
      <t>ミナミ</t>
    </rPh>
    <rPh sb="7" eb="9">
      <t>ジュウキュウ</t>
    </rPh>
    <rPh sb="9" eb="10">
      <t>ジョウ</t>
    </rPh>
    <rPh sb="10" eb="11">
      <t>ニシ</t>
    </rPh>
    <rPh sb="13" eb="15">
      <t>チョウメ</t>
    </rPh>
    <phoneticPr fontId="1"/>
  </si>
  <si>
    <t>ﾃﾞﾝﾃｲ ﾛｰﾌﾟｳｪｲｲﾘｸﾞﾁ(ｿﾄﾏﾜﾘ)</t>
  </si>
  <si>
    <t>札幌市中央区南十九条西15丁目</t>
    <rPh sb="0" eb="3">
      <t>サッポロシ</t>
    </rPh>
    <rPh sb="3" eb="6">
      <t>チュウオウク</t>
    </rPh>
    <rPh sb="6" eb="7">
      <t>ミナミ</t>
    </rPh>
    <rPh sb="7" eb="9">
      <t>ジュウキュウ</t>
    </rPh>
    <rPh sb="9" eb="10">
      <t>ジョウ</t>
    </rPh>
    <rPh sb="10" eb="11">
      <t>ニシ</t>
    </rPh>
    <rPh sb="13" eb="15">
      <t>チョウメ</t>
    </rPh>
    <phoneticPr fontId="1"/>
  </si>
  <si>
    <t>ﾃﾞﾝﾃｲ ﾋｶﾞｼﾄﾝﾃﾞﾝﾄﾞｵﾘ(ｳﾁﾏﾜﾘ)</t>
  </si>
  <si>
    <t>札幌市中央区南二十一条西9丁目</t>
    <rPh sb="0" eb="3">
      <t>サッポロシ</t>
    </rPh>
    <rPh sb="3" eb="6">
      <t>チュウオウク</t>
    </rPh>
    <rPh sb="6" eb="7">
      <t>ミナミ</t>
    </rPh>
    <rPh sb="7" eb="10">
      <t>ニジュウイチ</t>
    </rPh>
    <rPh sb="10" eb="11">
      <t>ジョウ</t>
    </rPh>
    <rPh sb="11" eb="12">
      <t>ニシ</t>
    </rPh>
    <rPh sb="13" eb="15">
      <t>チョウメ</t>
    </rPh>
    <phoneticPr fontId="1"/>
  </si>
  <si>
    <t>ﾃﾞﾝﾃｲ ﾋｶﾞｼﾄﾝﾃﾞﾝﾄﾞｵﾘ(ｿﾄﾏﾜﾘ)</t>
  </si>
  <si>
    <t>札幌市中央区南二十二条西8丁目</t>
    <rPh sb="0" eb="3">
      <t>サッポロシ</t>
    </rPh>
    <rPh sb="3" eb="6">
      <t>チュウオウク</t>
    </rPh>
    <rPh sb="6" eb="7">
      <t>ミナミ</t>
    </rPh>
    <rPh sb="7" eb="10">
      <t>ニジュウニ</t>
    </rPh>
    <rPh sb="10" eb="11">
      <t>ジョウ</t>
    </rPh>
    <rPh sb="11" eb="12">
      <t>ニシ</t>
    </rPh>
    <rPh sb="13" eb="15">
      <t>チョウメ</t>
    </rPh>
    <phoneticPr fontId="1"/>
  </si>
  <si>
    <t>ﾃﾞﾝﾃｲ ｲｼﾔﾏﾄﾞｵﾘ(ｳﾁﾏﾜﾘ)</t>
  </si>
  <si>
    <t>札幌市中央区南二十一条西11丁目</t>
    <rPh sb="0" eb="3">
      <t>サッポロシ</t>
    </rPh>
    <rPh sb="3" eb="6">
      <t>チュウオウク</t>
    </rPh>
    <rPh sb="6" eb="7">
      <t>ミナミ</t>
    </rPh>
    <rPh sb="7" eb="10">
      <t>ニジュウイチ</t>
    </rPh>
    <rPh sb="10" eb="11">
      <t>ジョウ</t>
    </rPh>
    <rPh sb="11" eb="12">
      <t>ニシ</t>
    </rPh>
    <rPh sb="14" eb="16">
      <t>チョウメ</t>
    </rPh>
    <phoneticPr fontId="1"/>
  </si>
  <si>
    <t>ﾃﾞﾝﾃｲ ｲｼﾔﾏﾄﾞｵﾘ(ｿﾄﾏﾜﾘ)</t>
  </si>
  <si>
    <t>札幌市中央区南二十二条西10丁目</t>
    <rPh sb="0" eb="3">
      <t>サッポロシ</t>
    </rPh>
    <rPh sb="3" eb="6">
      <t>チュウオウク</t>
    </rPh>
    <rPh sb="6" eb="7">
      <t>ミナミ</t>
    </rPh>
    <rPh sb="7" eb="10">
      <t>ニジュウニ</t>
    </rPh>
    <rPh sb="10" eb="11">
      <t>ジョウ</t>
    </rPh>
    <rPh sb="11" eb="12">
      <t>ニシ</t>
    </rPh>
    <rPh sb="14" eb="16">
      <t>チョウメ</t>
    </rPh>
    <phoneticPr fontId="1"/>
  </si>
  <si>
    <t>合計</t>
    <rPh sb="0" eb="2">
      <t>ゴウケイ</t>
    </rPh>
    <phoneticPr fontId="3"/>
  </si>
  <si>
    <t>注１　この契約単価積算内訳書は、入札書と一体となって構成されているため、入札に当たっては、入札書に添付して提出する必要があります。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0" eb="72">
      <t>ヨウシキ</t>
    </rPh>
    <rPh sb="75" eb="76">
      <t>ガタ</t>
    </rPh>
    <rPh sb="83" eb="85">
      <t>ヨウシキ</t>
    </rPh>
    <rPh sb="86" eb="87">
      <t>ジュン</t>
    </rPh>
    <rPh sb="89" eb="90">
      <t>ベツ</t>
    </rPh>
    <rPh sb="91" eb="93">
      <t>ヨウシキ</t>
    </rPh>
    <rPh sb="94" eb="96">
      <t>シヨウ</t>
    </rPh>
    <rPh sb="101" eb="102">
      <t>カ</t>
    </rPh>
    <phoneticPr fontId="3"/>
  </si>
  <si>
    <t>注２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3"/>
  </si>
  <si>
    <t>注３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3"/>
  </si>
  <si>
    <t>入札書別紙</t>
    <phoneticPr fontId="3"/>
  </si>
  <si>
    <t>従量電灯B合計（税込）①</t>
    <rPh sb="0" eb="2">
      <t>ジュウリョウ</t>
    </rPh>
    <rPh sb="2" eb="4">
      <t>デントウ</t>
    </rPh>
    <rPh sb="5" eb="7">
      <t>ゴウケイ</t>
    </rPh>
    <rPh sb="8" eb="10">
      <t>ゼイコミ</t>
    </rPh>
    <phoneticPr fontId="3"/>
  </si>
  <si>
    <t>←契約希望金額</t>
    <rPh sb="1" eb="3">
      <t>ケイヤク</t>
    </rPh>
    <rPh sb="3" eb="5">
      <t>キボウ</t>
    </rPh>
    <rPh sb="5" eb="7">
      <t>キンガク</t>
    </rPh>
    <phoneticPr fontId="3"/>
  </si>
  <si>
    <t>従量電灯B合計（税抜）</t>
    <rPh sb="0" eb="2">
      <t>ジュウリョウ</t>
    </rPh>
    <rPh sb="2" eb="4">
      <t>デントウ</t>
    </rPh>
    <rPh sb="5" eb="7">
      <t>ゴウケイ</t>
    </rPh>
    <rPh sb="8" eb="10">
      <t>ゼイヌキ</t>
    </rPh>
    <phoneticPr fontId="3"/>
  </si>
  <si>
    <t>←入札書記載金額</t>
    <rPh sb="1" eb="3">
      <t>ニュウサツ</t>
    </rPh>
    <rPh sb="3" eb="4">
      <t>ショ</t>
    </rPh>
    <rPh sb="4" eb="6">
      <t>キサイ</t>
    </rPh>
    <rPh sb="6" eb="8">
      <t>キンガク</t>
    </rPh>
    <phoneticPr fontId="3"/>
  </si>
  <si>
    <t>①×100/110（小数点第３位切り上げ）</t>
    <rPh sb="10" eb="13">
      <t>ショウスウテン</t>
    </rPh>
    <rPh sb="13" eb="14">
      <t>ダイ</t>
    </rPh>
    <rPh sb="15" eb="16">
      <t>イ</t>
    </rPh>
    <rPh sb="16" eb="17">
      <t>キ</t>
    </rPh>
    <rPh sb="18" eb="19">
      <t>ア</t>
    </rPh>
    <phoneticPr fontId="3"/>
  </si>
  <si>
    <t>※計算式は入っていますが、必ず確認してください。</t>
    <rPh sb="1" eb="3">
      <t>ケイサン</t>
    </rPh>
    <rPh sb="3" eb="4">
      <t>シキ</t>
    </rPh>
    <rPh sb="5" eb="6">
      <t>ハイ</t>
    </rPh>
    <rPh sb="13" eb="14">
      <t>カナラ</t>
    </rPh>
    <rPh sb="15" eb="17">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</si>
</sst>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円&quot;.00&quot;銭／kWh&quot;"/>
    <numFmt numFmtId="178" formatCode="##&quot;月&quot;"/>
    <numFmt numFmtId="179" formatCode="#,##0.00_);[Red]\(#,##0.00\)"/>
  </numFmts>
  <fonts count="1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6"/>
      <name val="ＭＳ Ｐゴシック"/>
      <family val="3"/>
      <charset val="128"/>
    </font>
    <font>
      <sz val="14"/>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diagonalUp="1">
      <left/>
      <right style="thin">
        <color indexed="64"/>
      </right>
      <top/>
      <bottom style="medium">
        <color indexed="64"/>
      </bottom>
      <diagonal style="thin">
        <color indexed="64"/>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38" fontId="2" fillId="0" borderId="0" applyFont="0" applyFill="0" applyBorder="0" applyAlignment="0" applyProtection="0"/>
  </cellStyleXfs>
  <cellXfs count="107">
    <xf numFmtId="0" fontId="0" fillId="0" borderId="0" xfId="0"/>
    <xf numFmtId="38" fontId="0" fillId="0" borderId="0" xfId="1" applyFont="1" applyAlignment="1">
      <alignment horizontal="right"/>
    </xf>
    <xf numFmtId="176" fontId="0" fillId="0" borderId="0" xfId="1" applyNumberFormat="1" applyFont="1"/>
    <xf numFmtId="38" fontId="0" fillId="0" borderId="0" xfId="1" applyFont="1"/>
    <xf numFmtId="176" fontId="0" fillId="0" borderId="0" xfId="1" applyNumberFormat="1" applyFont="1" applyAlignment="1">
      <alignment horizontal="right"/>
    </xf>
    <xf numFmtId="38" fontId="5" fillId="0" borderId="26" xfId="2" applyFont="1" applyBorder="1" applyAlignment="1">
      <alignment horizontal="center" vertical="center" wrapText="1"/>
    </xf>
    <xf numFmtId="176" fontId="6" fillId="0" borderId="26" xfId="1" applyNumberFormat="1" applyFont="1" applyFill="1" applyBorder="1" applyAlignment="1">
      <alignment horizontal="center" vertical="center" wrapText="1"/>
    </xf>
    <xf numFmtId="177" fontId="0" fillId="0" borderId="26" xfId="1" applyNumberFormat="1" applyFont="1" applyFill="1" applyBorder="1" applyAlignment="1">
      <alignment horizontal="center" vertical="center" wrapText="1"/>
    </xf>
    <xf numFmtId="0" fontId="0" fillId="0" borderId="31" xfId="0" applyBorder="1" applyAlignment="1">
      <alignment horizontal="center" vertical="center"/>
    </xf>
    <xf numFmtId="38" fontId="2" fillId="2" borderId="8" xfId="1" applyFont="1" applyFill="1" applyBorder="1" applyAlignment="1">
      <alignment horizontal="center" vertical="center"/>
    </xf>
    <xf numFmtId="176" fontId="7" fillId="2" borderId="32" xfId="0" applyNumberFormat="1" applyFont="1" applyFill="1" applyBorder="1" applyAlignment="1">
      <alignment vertical="center" wrapText="1"/>
    </xf>
    <xf numFmtId="179" fontId="7" fillId="0" borderId="33" xfId="0" applyNumberFormat="1" applyFont="1" applyBorder="1" applyAlignment="1">
      <alignment vertical="center" wrapText="1"/>
    </xf>
    <xf numFmtId="179" fontId="0" fillId="2" borderId="19" xfId="1" applyNumberFormat="1" applyFont="1" applyFill="1" applyBorder="1" applyAlignment="1">
      <alignment horizontal="right" vertical="center"/>
    </xf>
    <xf numFmtId="179" fontId="0" fillId="0" borderId="34" xfId="1" applyNumberFormat="1" applyFont="1" applyBorder="1" applyAlignment="1">
      <alignment horizontal="right" vertical="center"/>
    </xf>
    <xf numFmtId="176" fontId="0" fillId="2" borderId="34" xfId="1" applyNumberFormat="1" applyFont="1" applyFill="1" applyBorder="1" applyAlignment="1">
      <alignment horizontal="right" vertical="center"/>
    </xf>
    <xf numFmtId="179" fontId="0" fillId="2" borderId="2" xfId="1" applyNumberFormat="1" applyFont="1" applyFill="1" applyBorder="1" applyAlignment="1">
      <alignment vertical="center"/>
    </xf>
    <xf numFmtId="179" fontId="0" fillId="0" borderId="2" xfId="1" applyNumberFormat="1" applyFont="1" applyBorder="1" applyAlignment="1">
      <alignment vertical="center"/>
    </xf>
    <xf numFmtId="179" fontId="0" fillId="2" borderId="35" xfId="1" applyNumberFormat="1" applyFont="1" applyFill="1" applyBorder="1" applyAlignment="1">
      <alignment vertical="center"/>
    </xf>
    <xf numFmtId="38" fontId="0" fillId="2" borderId="23" xfId="2" applyFont="1" applyFill="1" applyBorder="1" applyAlignment="1">
      <alignment horizontal="right" vertical="center"/>
    </xf>
    <xf numFmtId="176" fontId="0" fillId="0" borderId="0" xfId="0" applyNumberFormat="1" applyAlignment="1">
      <alignment vertical="center"/>
    </xf>
    <xf numFmtId="0" fontId="0" fillId="0" borderId="0" xfId="0" applyAlignment="1">
      <alignment vertical="center"/>
    </xf>
    <xf numFmtId="0" fontId="0" fillId="0" borderId="36" xfId="0" applyBorder="1" applyAlignment="1">
      <alignment horizontal="center" vertical="center"/>
    </xf>
    <xf numFmtId="38" fontId="2" fillId="2" borderId="18" xfId="1" applyFont="1" applyFill="1" applyBorder="1" applyAlignment="1">
      <alignment horizontal="center" vertical="center"/>
    </xf>
    <xf numFmtId="179" fontId="0" fillId="0" borderId="19" xfId="1" applyNumberFormat="1" applyFont="1" applyBorder="1" applyAlignment="1">
      <alignment horizontal="right" vertical="center"/>
    </xf>
    <xf numFmtId="176" fontId="0" fillId="2" borderId="19" xfId="1" applyNumberFormat="1" applyFont="1" applyFill="1" applyBorder="1" applyAlignment="1">
      <alignment horizontal="right" vertical="center"/>
    </xf>
    <xf numFmtId="179" fontId="0" fillId="2" borderId="37" xfId="1" applyNumberFormat="1" applyFont="1" applyFill="1" applyBorder="1" applyAlignment="1">
      <alignment vertical="center"/>
    </xf>
    <xf numFmtId="179" fontId="0" fillId="0" borderId="37" xfId="1" applyNumberFormat="1" applyFont="1" applyBorder="1" applyAlignment="1">
      <alignment vertical="center"/>
    </xf>
    <xf numFmtId="176" fontId="0" fillId="2" borderId="37" xfId="1" applyNumberFormat="1" applyFont="1" applyFill="1" applyBorder="1" applyAlignment="1">
      <alignment vertical="center"/>
    </xf>
    <xf numFmtId="179" fontId="0" fillId="2" borderId="17" xfId="1" applyNumberFormat="1" applyFont="1" applyFill="1" applyBorder="1" applyAlignment="1">
      <alignment vertical="center"/>
    </xf>
    <xf numFmtId="0" fontId="0" fillId="0" borderId="38" xfId="0" applyBorder="1" applyAlignment="1">
      <alignment horizontal="center" vertical="center"/>
    </xf>
    <xf numFmtId="38" fontId="2" fillId="2" borderId="40" xfId="1" applyFont="1" applyFill="1" applyBorder="1" applyAlignment="1">
      <alignment horizontal="center" vertical="center"/>
    </xf>
    <xf numFmtId="179" fontId="7" fillId="0" borderId="38" xfId="0" applyNumberFormat="1" applyFont="1" applyBorder="1" applyAlignment="1">
      <alignment vertical="center" wrapText="1"/>
    </xf>
    <xf numFmtId="179" fontId="0" fillId="0" borderId="41" xfId="1" applyNumberFormat="1" applyFont="1" applyBorder="1" applyAlignment="1">
      <alignment horizontal="right" vertical="center"/>
    </xf>
    <xf numFmtId="176" fontId="0" fillId="2" borderId="41" xfId="1" applyNumberFormat="1" applyFont="1" applyFill="1" applyBorder="1" applyAlignment="1">
      <alignment horizontal="right" vertical="center"/>
    </xf>
    <xf numFmtId="179" fontId="0" fillId="2" borderId="39" xfId="1" applyNumberFormat="1" applyFont="1" applyFill="1" applyBorder="1" applyAlignment="1">
      <alignment vertical="center"/>
    </xf>
    <xf numFmtId="179" fontId="0" fillId="0" borderId="39" xfId="1" applyNumberFormat="1" applyFont="1" applyBorder="1" applyAlignment="1">
      <alignment vertical="center"/>
    </xf>
    <xf numFmtId="176" fontId="0" fillId="2" borderId="39" xfId="1" applyNumberFormat="1" applyFont="1" applyFill="1" applyBorder="1" applyAlignment="1">
      <alignment vertical="center"/>
    </xf>
    <xf numFmtId="38" fontId="0" fillId="0" borderId="43" xfId="1" applyFont="1" applyBorder="1" applyAlignment="1">
      <alignment horizontal="right" vertical="center"/>
    </xf>
    <xf numFmtId="176" fontId="0" fillId="2" borderId="44" xfId="1" applyNumberFormat="1" applyFont="1" applyFill="1" applyBorder="1" applyAlignment="1">
      <alignment vertical="center"/>
    </xf>
    <xf numFmtId="179" fontId="0" fillId="0" borderId="29" xfId="1" applyNumberFormat="1" applyFont="1" applyFill="1" applyBorder="1" applyAlignment="1">
      <alignment vertical="center"/>
    </xf>
    <xf numFmtId="179" fontId="0" fillId="0" borderId="43" xfId="1" applyNumberFormat="1" applyFont="1" applyBorder="1" applyAlignment="1">
      <alignment horizontal="right" vertical="center"/>
    </xf>
    <xf numFmtId="176" fontId="0" fillId="0" borderId="43" xfId="1" applyNumberFormat="1" applyFont="1" applyBorder="1" applyAlignment="1">
      <alignment horizontal="right" vertical="center"/>
    </xf>
    <xf numFmtId="38" fontId="0" fillId="0" borderId="45" xfId="1" applyFont="1" applyBorder="1" applyAlignment="1">
      <alignment vertical="center"/>
    </xf>
    <xf numFmtId="176" fontId="0" fillId="0" borderId="45" xfId="1" applyNumberFormat="1" applyFont="1" applyBorder="1" applyAlignment="1">
      <alignment vertical="center"/>
    </xf>
    <xf numFmtId="38" fontId="0" fillId="0" borderId="46" xfId="1" applyFont="1" applyBorder="1" applyAlignment="1">
      <alignment vertical="center"/>
    </xf>
    <xf numFmtId="38" fontId="0" fillId="0" borderId="47" xfId="1" applyFont="1" applyBorder="1" applyAlignment="1">
      <alignment horizontal="right" vertical="center"/>
    </xf>
    <xf numFmtId="0" fontId="2" fillId="0" borderId="0" xfId="0" applyFont="1"/>
    <xf numFmtId="176" fontId="2" fillId="0" borderId="0" xfId="0" applyNumberFormat="1" applyFont="1"/>
    <xf numFmtId="176" fontId="0" fillId="0" borderId="0" xfId="0" applyNumberFormat="1"/>
    <xf numFmtId="0" fontId="4" fillId="0" borderId="0" xfId="0" applyFont="1" applyAlignment="1">
      <alignment vertical="center"/>
    </xf>
    <xf numFmtId="38" fontId="4" fillId="0" borderId="0" xfId="2" applyFont="1" applyAlignment="1">
      <alignment vertical="center"/>
    </xf>
    <xf numFmtId="0" fontId="4" fillId="0" borderId="0" xfId="0" applyFont="1" applyAlignment="1">
      <alignment horizontal="right" vertical="center"/>
    </xf>
    <xf numFmtId="0" fontId="4" fillId="0" borderId="48" xfId="0" applyFont="1" applyBorder="1" applyAlignment="1">
      <alignment vertical="center"/>
    </xf>
    <xf numFmtId="38" fontId="4" fillId="0" borderId="49" xfId="2" applyFont="1" applyBorder="1" applyAlignment="1">
      <alignment vertical="center"/>
    </xf>
    <xf numFmtId="40" fontId="4" fillId="0" borderId="49" xfId="2" applyNumberFormat="1" applyFont="1" applyBorder="1" applyAlignment="1">
      <alignment vertical="center"/>
    </xf>
    <xf numFmtId="176" fontId="7" fillId="2" borderId="50" xfId="0" applyNumberFormat="1" applyFont="1" applyFill="1" applyBorder="1" applyAlignment="1">
      <alignment vertical="center" wrapText="1"/>
    </xf>
    <xf numFmtId="0" fontId="9" fillId="0" borderId="0" xfId="0" applyFont="1" applyAlignment="1">
      <alignment vertical="center"/>
    </xf>
    <xf numFmtId="0" fontId="4" fillId="0" borderId="0" xfId="0" applyFont="1" applyAlignment="1">
      <alignment horizontal="center"/>
    </xf>
    <xf numFmtId="0" fontId="0" fillId="0" borderId="1" xfId="0" applyBorder="1" applyAlignment="1">
      <alignment horizontal="center" vertical="center" textRotation="255"/>
    </xf>
    <xf numFmtId="0" fontId="0" fillId="0" borderId="11" xfId="0" applyBorder="1" applyAlignment="1">
      <alignment horizontal="center" vertical="center" textRotation="255"/>
    </xf>
    <xf numFmtId="0" fontId="0" fillId="0" borderId="24" xfId="0" applyBorder="1" applyAlignment="1">
      <alignment horizontal="center" vertical="center" textRotation="255"/>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38" fontId="5" fillId="0" borderId="4" xfId="1" applyFont="1" applyBorder="1" applyAlignment="1">
      <alignment horizontal="center" vertical="center" wrapText="1"/>
    </xf>
    <xf numFmtId="38" fontId="5" fillId="0" borderId="14" xfId="1" applyFont="1" applyBorder="1" applyAlignment="1">
      <alignment horizontal="center" vertical="center" wrapText="1"/>
    </xf>
    <xf numFmtId="38" fontId="5" fillId="0" borderId="27" xfId="1" applyFont="1" applyBorder="1" applyAlignment="1">
      <alignment horizontal="center" vertical="center" wrapText="1"/>
    </xf>
    <xf numFmtId="176" fontId="5" fillId="0" borderId="5" xfId="1" applyNumberFormat="1" applyFont="1" applyBorder="1" applyAlignment="1">
      <alignment horizontal="center" vertical="center" wrapText="1"/>
    </xf>
    <xf numFmtId="176" fontId="5" fillId="0" borderId="15" xfId="1" applyNumberFormat="1" applyFont="1" applyBorder="1" applyAlignment="1">
      <alignment horizontal="center" vertical="center" wrapText="1"/>
    </xf>
    <xf numFmtId="176" fontId="5" fillId="0" borderId="28" xfId="1" applyNumberFormat="1" applyFont="1" applyBorder="1" applyAlignment="1">
      <alignment horizontal="center" vertical="center" wrapText="1"/>
    </xf>
    <xf numFmtId="38" fontId="5" fillId="0" borderId="6" xfId="1" applyFont="1" applyBorder="1" applyAlignment="1">
      <alignment horizontal="center" vertical="center" wrapText="1"/>
    </xf>
    <xf numFmtId="38" fontId="5" fillId="0" borderId="16" xfId="1" applyFont="1" applyBorder="1" applyAlignment="1">
      <alignment horizontal="center" vertical="center" wrapText="1"/>
    </xf>
    <xf numFmtId="38" fontId="5" fillId="0" borderId="29" xfId="1" applyFont="1" applyBorder="1" applyAlignment="1">
      <alignment horizontal="center" vertical="center" wrapText="1"/>
    </xf>
    <xf numFmtId="38" fontId="5" fillId="0" borderId="4" xfId="2" applyFont="1" applyBorder="1" applyAlignment="1">
      <alignment horizontal="center" vertical="center" wrapText="1"/>
    </xf>
    <xf numFmtId="38" fontId="5" fillId="0" borderId="14" xfId="2" applyFont="1" applyBorder="1" applyAlignment="1">
      <alignment horizontal="center" vertical="center" wrapText="1"/>
    </xf>
    <xf numFmtId="38" fontId="5" fillId="0" borderId="27" xfId="2" applyFont="1" applyBorder="1" applyAlignment="1">
      <alignment horizontal="center" vertical="center" wrapText="1"/>
    </xf>
    <xf numFmtId="38" fontId="5" fillId="0" borderId="7" xfId="2" applyFont="1" applyBorder="1" applyAlignment="1">
      <alignment horizontal="center" vertical="center"/>
    </xf>
    <xf numFmtId="38" fontId="5" fillId="0" borderId="8" xfId="2" applyFont="1" applyBorder="1" applyAlignment="1">
      <alignment horizontal="center" vertical="center"/>
    </xf>
    <xf numFmtId="38" fontId="5" fillId="0" borderId="9" xfId="2" applyFont="1" applyBorder="1" applyAlignment="1">
      <alignment horizontal="center" vertical="center"/>
    </xf>
    <xf numFmtId="38" fontId="5" fillId="0" borderId="10" xfId="2" applyFont="1" applyBorder="1" applyAlignment="1">
      <alignment horizontal="center" vertical="center" wrapText="1"/>
    </xf>
    <xf numFmtId="38" fontId="5" fillId="0" borderId="23" xfId="2" applyFont="1" applyBorder="1" applyAlignment="1">
      <alignment horizontal="center" vertical="center" wrapText="1"/>
    </xf>
    <xf numFmtId="38" fontId="5" fillId="0" borderId="30" xfId="2" applyFont="1" applyBorder="1" applyAlignment="1">
      <alignment horizontal="center" vertical="center" wrapText="1"/>
    </xf>
    <xf numFmtId="0" fontId="5" fillId="0" borderId="0" xfId="0" applyFont="1" applyAlignment="1">
      <alignment vertical="center" wrapText="1"/>
    </xf>
    <xf numFmtId="38" fontId="5" fillId="0" borderId="17" xfId="1" applyFont="1" applyBorder="1" applyAlignment="1">
      <alignment horizontal="center" vertical="center" wrapText="1"/>
    </xf>
    <xf numFmtId="38" fontId="5" fillId="0" borderId="18" xfId="1" applyFont="1" applyBorder="1" applyAlignment="1">
      <alignment horizontal="center" vertical="center" wrapText="1"/>
    </xf>
    <xf numFmtId="38" fontId="5" fillId="0" borderId="19" xfId="1" applyFont="1" applyBorder="1" applyAlignment="1">
      <alignment horizontal="center" vertical="center" wrapText="1"/>
    </xf>
    <xf numFmtId="38" fontId="5" fillId="0" borderId="20" xfId="1" applyFont="1" applyBorder="1" applyAlignment="1">
      <alignment horizontal="center" vertical="center" wrapText="1"/>
    </xf>
    <xf numFmtId="38" fontId="5" fillId="0" borderId="21" xfId="1" applyFont="1" applyBorder="1" applyAlignment="1">
      <alignment horizontal="center" vertical="center" wrapText="1"/>
    </xf>
    <xf numFmtId="38" fontId="5" fillId="0" borderId="22" xfId="1" applyFont="1" applyBorder="1" applyAlignment="1">
      <alignment horizontal="center" vertical="center" wrapText="1"/>
    </xf>
    <xf numFmtId="0" fontId="0" fillId="0" borderId="42" xfId="0" applyBorder="1" applyAlignment="1">
      <alignment horizontal="center" vertical="center"/>
    </xf>
    <xf numFmtId="0" fontId="0" fillId="0" borderId="27" xfId="0" applyBorder="1" applyAlignment="1">
      <alignment horizontal="center" vertical="center"/>
    </xf>
    <xf numFmtId="0" fontId="8" fillId="0" borderId="0" xfId="0" applyFont="1" applyAlignment="1">
      <alignment horizontal="center" vertical="center"/>
    </xf>
    <xf numFmtId="178" fontId="0" fillId="2" borderId="51" xfId="0" applyNumberFormat="1" applyFill="1" applyBorder="1" applyAlignment="1">
      <alignment horizontal="left" vertical="center" shrinkToFit="1"/>
    </xf>
    <xf numFmtId="178" fontId="0" fillId="2" borderId="3" xfId="0" applyNumberFormat="1" applyFill="1" applyBorder="1" applyAlignment="1">
      <alignment horizontal="left" vertical="center" shrinkToFit="1"/>
    </xf>
    <xf numFmtId="178" fontId="0" fillId="2" borderId="52" xfId="0" applyNumberFormat="1" applyFill="1" applyBorder="1" applyAlignment="1">
      <alignment horizontal="left" vertical="center" shrinkToFit="1"/>
    </xf>
    <xf numFmtId="178" fontId="0" fillId="2" borderId="12" xfId="0" applyNumberFormat="1" applyFill="1" applyBorder="1" applyAlignment="1">
      <alignment horizontal="left" vertical="center" shrinkToFit="1"/>
    </xf>
    <xf numFmtId="178" fontId="0" fillId="2" borderId="18" xfId="0" applyNumberFormat="1" applyFill="1" applyBorder="1" applyAlignment="1">
      <alignment horizontal="left" vertical="center" shrinkToFit="1"/>
    </xf>
    <xf numFmtId="178" fontId="0" fillId="2" borderId="37" xfId="0" applyNumberFormat="1" applyFill="1" applyBorder="1" applyAlignment="1">
      <alignment horizontal="left" vertical="center" shrinkToFit="1"/>
    </xf>
    <xf numFmtId="0" fontId="0" fillId="0" borderId="24" xfId="0" applyBorder="1" applyAlignment="1">
      <alignment horizontal="center" vertical="center"/>
    </xf>
    <xf numFmtId="178" fontId="0" fillId="2" borderId="40" xfId="0" applyNumberFormat="1" applyFill="1" applyBorder="1" applyAlignment="1">
      <alignment horizontal="left" vertical="center" shrinkToFit="1"/>
    </xf>
    <xf numFmtId="178" fontId="0" fillId="2" borderId="39" xfId="0" applyNumberFormat="1" applyFill="1" applyBorder="1" applyAlignment="1">
      <alignment horizontal="left" vertical="center" shrinkToFit="1"/>
    </xf>
    <xf numFmtId="179" fontId="0" fillId="2" borderId="41" xfId="1" applyNumberFormat="1" applyFont="1" applyFill="1" applyBorder="1" applyAlignment="1">
      <alignment horizontal="right" vertical="center"/>
    </xf>
    <xf numFmtId="179" fontId="0" fillId="2" borderId="53" xfId="1" applyNumberFormat="1" applyFont="1" applyFill="1" applyBorder="1" applyAlignment="1">
      <alignment vertical="center"/>
    </xf>
    <xf numFmtId="38" fontId="5" fillId="0" borderId="54" xfId="1" applyFont="1" applyBorder="1" applyAlignment="1">
      <alignment horizontal="center" vertical="center" wrapText="1"/>
    </xf>
  </cellXfs>
  <cellStyles count="3">
    <cellStyle name="桁区切り" xfId="1" builtinId="6"/>
    <cellStyle name="桁区切り 3" xfId="2" xr:uid="{ACF09D96-E59F-42F3-80EA-81FD6FA9A34D}"/>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CD762-6874-4636-A302-E6229C584BA0}">
  <dimension ref="A1:G8"/>
  <sheetViews>
    <sheetView tabSelected="1" zoomScaleNormal="100" zoomScaleSheetLayoutView="100" workbookViewId="0">
      <selection activeCell="A17" sqref="A17:B17"/>
    </sheetView>
  </sheetViews>
  <sheetFormatPr defaultRowHeight="30" customHeight="1" x14ac:dyDescent="0.15"/>
  <cols>
    <col min="1" max="1" width="31.375" style="49" customWidth="1"/>
    <col min="2" max="2" width="19.625" style="50" customWidth="1"/>
    <col min="3" max="16384" width="9" style="49"/>
  </cols>
  <sheetData>
    <row r="1" spans="1:7" ht="30" customHeight="1" x14ac:dyDescent="0.15">
      <c r="G1" s="51" t="s">
        <v>52</v>
      </c>
    </row>
    <row r="2" spans="1:7" ht="30" customHeight="1" x14ac:dyDescent="0.15">
      <c r="A2" s="94" t="s">
        <v>0</v>
      </c>
      <c r="B2" s="94"/>
      <c r="C2" s="94"/>
      <c r="D2" s="94"/>
      <c r="E2" s="94"/>
      <c r="F2" s="94"/>
      <c r="G2" s="94"/>
    </row>
    <row r="3" spans="1:7" ht="30" customHeight="1" thickBot="1" x14ac:dyDescent="0.2"/>
    <row r="4" spans="1:7" ht="30" customHeight="1" thickBot="1" x14ac:dyDescent="0.2">
      <c r="A4" s="52" t="s">
        <v>53</v>
      </c>
      <c r="B4" s="53">
        <f>'内訳書（1053）'!Q25</f>
        <v>0</v>
      </c>
      <c r="C4" s="49" t="s">
        <v>54</v>
      </c>
    </row>
    <row r="5" spans="1:7" ht="30" customHeight="1" thickBot="1" x14ac:dyDescent="0.2"/>
    <row r="6" spans="1:7" ht="30" customHeight="1" thickBot="1" x14ac:dyDescent="0.2">
      <c r="A6" s="52" t="s">
        <v>55</v>
      </c>
      <c r="B6" s="54">
        <f>ROUNDUP(B4*100/110,2)</f>
        <v>0</v>
      </c>
      <c r="C6" s="49" t="s">
        <v>56</v>
      </c>
    </row>
    <row r="7" spans="1:7" ht="30" customHeight="1" x14ac:dyDescent="0.15">
      <c r="C7" s="49" t="s">
        <v>57</v>
      </c>
    </row>
    <row r="8" spans="1:7" ht="30" customHeight="1" x14ac:dyDescent="0.15">
      <c r="A8" s="56" t="s">
        <v>58</v>
      </c>
    </row>
  </sheetData>
  <mergeCells count="1">
    <mergeCell ref="A2:G2"/>
  </mergeCells>
  <phoneticPr fontId="3"/>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77DB-4885-44AF-A24C-2416F9311A28}">
  <sheetPr>
    <pageSetUpPr fitToPage="1"/>
  </sheetPr>
  <dimension ref="A1:R31"/>
  <sheetViews>
    <sheetView view="pageBreakPreview" zoomScale="70" zoomScaleNormal="100" zoomScaleSheetLayoutView="70" workbookViewId="0">
      <pane xSplit="5" ySplit="7" topLeftCell="F14" activePane="bottomRight" state="frozen"/>
      <selection activeCell="B6" sqref="B6"/>
      <selection pane="topRight" activeCell="B6" sqref="B6"/>
      <selection pane="bottomLeft" activeCell="B6" sqref="B6"/>
      <selection pane="bottomRight" activeCell="S12" sqref="S12"/>
    </sheetView>
  </sheetViews>
  <sheetFormatPr defaultRowHeight="13.5" x14ac:dyDescent="0.15"/>
  <cols>
    <col min="1" max="1" width="4.375" customWidth="1"/>
    <col min="2" max="2" width="22" customWidth="1"/>
    <col min="3" max="3" width="28" customWidth="1"/>
    <col min="4" max="4" width="6.25" customWidth="1"/>
    <col min="5" max="5" width="8.75" style="48" customWidth="1"/>
    <col min="6" max="6" width="8.75" customWidth="1"/>
    <col min="7" max="7" width="12.5" customWidth="1"/>
    <col min="8" max="8" width="10.625" customWidth="1"/>
    <col min="9" max="9" width="8.375" style="48" customWidth="1"/>
    <col min="10" max="11" width="10.5" customWidth="1"/>
    <col min="12" max="12" width="8.25" style="48" customWidth="1"/>
    <col min="13" max="14" width="10.5" customWidth="1"/>
    <col min="15" max="15" width="8.875" style="48" customWidth="1"/>
    <col min="16" max="16" width="11.75" customWidth="1"/>
    <col min="17" max="17" width="12.5" customWidth="1"/>
  </cols>
  <sheetData>
    <row r="1" spans="1:18" x14ac:dyDescent="0.15">
      <c r="D1" s="1"/>
      <c r="E1" s="2"/>
      <c r="F1" s="3"/>
      <c r="G1" s="1"/>
      <c r="H1" s="1"/>
      <c r="I1" s="4"/>
      <c r="J1" s="3"/>
      <c r="K1" s="3"/>
      <c r="L1" s="2"/>
      <c r="M1" s="3"/>
      <c r="N1" s="3"/>
      <c r="O1" s="2"/>
      <c r="P1" s="3"/>
      <c r="Q1" s="3"/>
    </row>
    <row r="2" spans="1:18" ht="17.25" x14ac:dyDescent="0.2">
      <c r="A2" s="57" t="s">
        <v>0</v>
      </c>
      <c r="B2" s="57"/>
      <c r="C2" s="57"/>
      <c r="D2" s="57"/>
      <c r="E2" s="57"/>
      <c r="F2" s="57"/>
      <c r="G2" s="57"/>
      <c r="H2" s="57"/>
      <c r="I2" s="57"/>
      <c r="J2" s="57"/>
      <c r="K2" s="57"/>
      <c r="L2" s="57"/>
      <c r="M2" s="57"/>
      <c r="N2" s="57"/>
      <c r="O2" s="57"/>
      <c r="P2" s="57"/>
      <c r="Q2" s="57"/>
    </row>
    <row r="3" spans="1:18" x14ac:dyDescent="0.15">
      <c r="E3" s="2"/>
      <c r="F3" s="3"/>
      <c r="G3" s="1"/>
      <c r="H3" s="1"/>
      <c r="I3" s="4"/>
      <c r="J3" s="3"/>
      <c r="K3" s="3"/>
      <c r="L3" s="2"/>
      <c r="M3" s="3"/>
      <c r="N3" s="3"/>
      <c r="O3" s="2"/>
      <c r="P3" s="3"/>
      <c r="Q3" s="3"/>
    </row>
    <row r="4" spans="1:18" ht="14.25" thickBot="1" x14ac:dyDescent="0.2">
      <c r="A4" t="str">
        <f ca="1">RIGHT(CELL("filename",A1),LEN(CELL("filename",A1))-FIND("]",CELL("filename",A1)))</f>
        <v>内訳書（1053）</v>
      </c>
      <c r="D4" s="1"/>
      <c r="E4" s="2"/>
      <c r="F4" s="3"/>
      <c r="G4" s="1"/>
      <c r="H4" s="1"/>
      <c r="I4" s="4"/>
      <c r="J4" s="3"/>
      <c r="K4" s="3"/>
      <c r="L4" s="2"/>
      <c r="M4" s="3"/>
      <c r="N4" s="3"/>
      <c r="O4" s="2"/>
      <c r="P4" s="3"/>
      <c r="Q4" s="1"/>
    </row>
    <row r="5" spans="1:18" ht="30.75" customHeight="1" x14ac:dyDescent="0.15">
      <c r="A5" s="58" t="s">
        <v>1</v>
      </c>
      <c r="B5" s="61" t="s">
        <v>2</v>
      </c>
      <c r="C5" s="64" t="s">
        <v>3</v>
      </c>
      <c r="D5" s="67" t="s">
        <v>4</v>
      </c>
      <c r="E5" s="70" t="s">
        <v>5</v>
      </c>
      <c r="F5" s="73" t="s">
        <v>6</v>
      </c>
      <c r="G5" s="76" t="s">
        <v>7</v>
      </c>
      <c r="H5" s="79" t="s">
        <v>8</v>
      </c>
      <c r="I5" s="80"/>
      <c r="J5" s="80"/>
      <c r="K5" s="80"/>
      <c r="L5" s="80"/>
      <c r="M5" s="80"/>
      <c r="N5" s="80"/>
      <c r="O5" s="80"/>
      <c r="P5" s="81"/>
      <c r="Q5" s="82" t="s">
        <v>9</v>
      </c>
    </row>
    <row r="6" spans="1:18" ht="30.75" customHeight="1" x14ac:dyDescent="0.15">
      <c r="A6" s="59"/>
      <c r="B6" s="62"/>
      <c r="C6" s="65"/>
      <c r="D6" s="68"/>
      <c r="E6" s="71"/>
      <c r="F6" s="74"/>
      <c r="G6" s="77"/>
      <c r="H6" s="86" t="s">
        <v>10</v>
      </c>
      <c r="I6" s="87"/>
      <c r="J6" s="88"/>
      <c r="K6" s="89" t="s">
        <v>11</v>
      </c>
      <c r="L6" s="90"/>
      <c r="M6" s="106"/>
      <c r="N6" s="90" t="s">
        <v>12</v>
      </c>
      <c r="O6" s="90"/>
      <c r="P6" s="91"/>
      <c r="Q6" s="83"/>
    </row>
    <row r="7" spans="1:18" ht="30.75" customHeight="1" thickBot="1" x14ac:dyDescent="0.2">
      <c r="A7" s="60"/>
      <c r="B7" s="63"/>
      <c r="C7" s="66"/>
      <c r="D7" s="69"/>
      <c r="E7" s="72"/>
      <c r="F7" s="75"/>
      <c r="G7" s="78"/>
      <c r="H7" s="5" t="s">
        <v>13</v>
      </c>
      <c r="I7" s="6" t="s">
        <v>14</v>
      </c>
      <c r="J7" s="7" t="s">
        <v>15</v>
      </c>
      <c r="K7" s="5" t="s">
        <v>13</v>
      </c>
      <c r="L7" s="6" t="s">
        <v>14</v>
      </c>
      <c r="M7" s="7" t="s">
        <v>15</v>
      </c>
      <c r="N7" s="5" t="s">
        <v>13</v>
      </c>
      <c r="O7" s="6" t="s">
        <v>14</v>
      </c>
      <c r="P7" s="7" t="s">
        <v>15</v>
      </c>
      <c r="Q7" s="84"/>
    </row>
    <row r="8" spans="1:18" s="20" customFormat="1" ht="34.5" customHeight="1" x14ac:dyDescent="0.15">
      <c r="A8" s="8">
        <f>ROW()-7</f>
        <v>1</v>
      </c>
      <c r="B8" s="95" t="s">
        <v>32</v>
      </c>
      <c r="C8" s="96" t="s">
        <v>33</v>
      </c>
      <c r="D8" s="9">
        <v>30</v>
      </c>
      <c r="E8" s="10">
        <f>SUM(I8,L8,O8)</f>
        <v>1816</v>
      </c>
      <c r="F8" s="11"/>
      <c r="G8" s="12">
        <f>ROUNDDOWN(F8*12,2)</f>
        <v>0</v>
      </c>
      <c r="H8" s="13"/>
      <c r="I8" s="14">
        <v>1440</v>
      </c>
      <c r="J8" s="15">
        <f>ROUNDDOWN(H8*I8,2)</f>
        <v>0</v>
      </c>
      <c r="K8" s="16"/>
      <c r="L8" s="14">
        <v>376</v>
      </c>
      <c r="M8" s="15">
        <f>ROUNDDOWN(K8*L8,2)</f>
        <v>0</v>
      </c>
      <c r="N8" s="16"/>
      <c r="O8" s="14">
        <v>0</v>
      </c>
      <c r="P8" s="17">
        <f>ROUNDDOWN(N8*O8,2)</f>
        <v>0</v>
      </c>
      <c r="Q8" s="18">
        <f>ROUNDDOWN(SUM(G8,J8,M8,P8),0)</f>
        <v>0</v>
      </c>
      <c r="R8" s="19"/>
    </row>
    <row r="9" spans="1:18" s="20" customFormat="1" ht="34.5" customHeight="1" x14ac:dyDescent="0.15">
      <c r="A9" s="21">
        <v>2</v>
      </c>
      <c r="B9" s="97" t="s">
        <v>38</v>
      </c>
      <c r="C9" s="98" t="s">
        <v>39</v>
      </c>
      <c r="D9" s="22">
        <v>30</v>
      </c>
      <c r="E9" s="10">
        <f t="shared" ref="E9:E24" si="0">SUM(I9,L9,O9)</f>
        <v>1892</v>
      </c>
      <c r="F9" s="11"/>
      <c r="G9" s="12">
        <f>ROUNDDOWN(F9*12,2)</f>
        <v>0</v>
      </c>
      <c r="H9" s="23"/>
      <c r="I9" s="24">
        <v>1440</v>
      </c>
      <c r="J9" s="25">
        <f>ROUNDDOWN(H9*I9,2)</f>
        <v>0</v>
      </c>
      <c r="K9" s="26"/>
      <c r="L9" s="27">
        <v>452</v>
      </c>
      <c r="M9" s="25">
        <f t="shared" ref="M9:M24" si="1">ROUNDDOWN(K9*L9,2)</f>
        <v>0</v>
      </c>
      <c r="N9" s="26"/>
      <c r="O9" s="27">
        <v>0</v>
      </c>
      <c r="P9" s="28">
        <f>ROUNDDOWN(N9*O9,2)</f>
        <v>0</v>
      </c>
      <c r="Q9" s="18">
        <f t="shared" ref="Q9:Q24" si="2">ROUNDDOWN(SUM(G9,J9,M9,P9),0)</f>
        <v>0</v>
      </c>
      <c r="R9" s="19"/>
    </row>
    <row r="10" spans="1:18" s="20" customFormat="1" ht="34.5" customHeight="1" x14ac:dyDescent="0.15">
      <c r="A10" s="21">
        <v>3</v>
      </c>
      <c r="B10" s="99" t="s">
        <v>28</v>
      </c>
      <c r="C10" s="100" t="s">
        <v>29</v>
      </c>
      <c r="D10" s="22">
        <v>30</v>
      </c>
      <c r="E10" s="10">
        <f t="shared" si="0"/>
        <v>9936</v>
      </c>
      <c r="F10" s="11"/>
      <c r="G10" s="12">
        <f t="shared" ref="G10:G24" si="3">ROUNDDOWN(F10*12,2)</f>
        <v>0</v>
      </c>
      <c r="H10" s="23"/>
      <c r="I10" s="24">
        <v>1440</v>
      </c>
      <c r="J10" s="25">
        <f t="shared" ref="J10:J24" si="4">ROUNDDOWN(H10*I10,2)</f>
        <v>0</v>
      </c>
      <c r="K10" s="26"/>
      <c r="L10" s="27">
        <v>1920</v>
      </c>
      <c r="M10" s="25">
        <f t="shared" si="1"/>
        <v>0</v>
      </c>
      <c r="N10" s="26"/>
      <c r="O10" s="27">
        <v>6576</v>
      </c>
      <c r="P10" s="28">
        <f t="shared" ref="P10:P24" si="5">ROUNDDOWN(N10*O10,2)</f>
        <v>0</v>
      </c>
      <c r="Q10" s="18">
        <f t="shared" si="2"/>
        <v>0</v>
      </c>
      <c r="R10" s="19"/>
    </row>
    <row r="11" spans="1:18" s="20" customFormat="1" ht="34.5" customHeight="1" x14ac:dyDescent="0.15">
      <c r="A11" s="21">
        <v>4</v>
      </c>
      <c r="B11" s="99" t="s">
        <v>40</v>
      </c>
      <c r="C11" s="100" t="s">
        <v>41</v>
      </c>
      <c r="D11" s="22">
        <v>30</v>
      </c>
      <c r="E11" s="10">
        <f t="shared" si="0"/>
        <v>2111</v>
      </c>
      <c r="F11" s="11"/>
      <c r="G11" s="12">
        <f t="shared" si="3"/>
        <v>0</v>
      </c>
      <c r="H11" s="23"/>
      <c r="I11" s="24">
        <v>1440</v>
      </c>
      <c r="J11" s="25">
        <f t="shared" si="4"/>
        <v>0</v>
      </c>
      <c r="K11" s="26"/>
      <c r="L11" s="27">
        <v>671</v>
      </c>
      <c r="M11" s="25">
        <f t="shared" si="1"/>
        <v>0</v>
      </c>
      <c r="N11" s="26"/>
      <c r="O11" s="27">
        <v>0</v>
      </c>
      <c r="P11" s="28">
        <f t="shared" si="5"/>
        <v>0</v>
      </c>
      <c r="Q11" s="18">
        <f t="shared" si="2"/>
        <v>0</v>
      </c>
      <c r="R11" s="19"/>
    </row>
    <row r="12" spans="1:18" s="20" customFormat="1" ht="34.5" customHeight="1" x14ac:dyDescent="0.15">
      <c r="A12" s="21">
        <v>5</v>
      </c>
      <c r="B12" s="99" t="s">
        <v>44</v>
      </c>
      <c r="C12" s="100" t="s">
        <v>45</v>
      </c>
      <c r="D12" s="22">
        <v>30</v>
      </c>
      <c r="E12" s="10">
        <f t="shared" si="0"/>
        <v>1805</v>
      </c>
      <c r="F12" s="11"/>
      <c r="G12" s="12">
        <f t="shared" si="3"/>
        <v>0</v>
      </c>
      <c r="H12" s="23"/>
      <c r="I12" s="24">
        <v>1440</v>
      </c>
      <c r="J12" s="25">
        <f t="shared" si="4"/>
        <v>0</v>
      </c>
      <c r="K12" s="26"/>
      <c r="L12" s="27">
        <v>365</v>
      </c>
      <c r="M12" s="25">
        <f t="shared" si="1"/>
        <v>0</v>
      </c>
      <c r="N12" s="26"/>
      <c r="O12" s="27">
        <v>0</v>
      </c>
      <c r="P12" s="28">
        <f t="shared" si="5"/>
        <v>0</v>
      </c>
      <c r="Q12" s="18">
        <f t="shared" si="2"/>
        <v>0</v>
      </c>
      <c r="R12" s="19"/>
    </row>
    <row r="13" spans="1:18" s="20" customFormat="1" ht="34.5" customHeight="1" x14ac:dyDescent="0.15">
      <c r="A13" s="21">
        <v>6</v>
      </c>
      <c r="B13" s="99" t="s">
        <v>42</v>
      </c>
      <c r="C13" s="100" t="s">
        <v>43</v>
      </c>
      <c r="D13" s="22">
        <v>30</v>
      </c>
      <c r="E13" s="10">
        <f t="shared" si="0"/>
        <v>1983</v>
      </c>
      <c r="F13" s="11"/>
      <c r="G13" s="12">
        <f t="shared" si="3"/>
        <v>0</v>
      </c>
      <c r="H13" s="23"/>
      <c r="I13" s="24">
        <v>1440</v>
      </c>
      <c r="J13" s="25">
        <f t="shared" si="4"/>
        <v>0</v>
      </c>
      <c r="K13" s="26"/>
      <c r="L13" s="27">
        <v>543</v>
      </c>
      <c r="M13" s="25">
        <f t="shared" si="1"/>
        <v>0</v>
      </c>
      <c r="N13" s="26"/>
      <c r="O13" s="27">
        <v>0</v>
      </c>
      <c r="P13" s="28">
        <f t="shared" si="5"/>
        <v>0</v>
      </c>
      <c r="Q13" s="18">
        <f t="shared" si="2"/>
        <v>0</v>
      </c>
      <c r="R13" s="19"/>
    </row>
    <row r="14" spans="1:18" s="20" customFormat="1" ht="34.5" customHeight="1" x14ac:dyDescent="0.15">
      <c r="A14" s="21">
        <v>7</v>
      </c>
      <c r="B14" s="99" t="s">
        <v>46</v>
      </c>
      <c r="C14" s="100" t="s">
        <v>47</v>
      </c>
      <c r="D14" s="22">
        <v>30</v>
      </c>
      <c r="E14" s="10">
        <f t="shared" si="0"/>
        <v>1836</v>
      </c>
      <c r="F14" s="11"/>
      <c r="G14" s="12">
        <f t="shared" si="3"/>
        <v>0</v>
      </c>
      <c r="H14" s="23"/>
      <c r="I14" s="24">
        <v>1440</v>
      </c>
      <c r="J14" s="25">
        <f t="shared" si="4"/>
        <v>0</v>
      </c>
      <c r="K14" s="26"/>
      <c r="L14" s="27">
        <v>396</v>
      </c>
      <c r="M14" s="25">
        <f t="shared" si="1"/>
        <v>0</v>
      </c>
      <c r="N14" s="26"/>
      <c r="O14" s="27">
        <v>0</v>
      </c>
      <c r="P14" s="28">
        <f t="shared" si="5"/>
        <v>0</v>
      </c>
      <c r="Q14" s="18">
        <f t="shared" si="2"/>
        <v>0</v>
      </c>
      <c r="R14" s="19"/>
    </row>
    <row r="15" spans="1:18" s="20" customFormat="1" ht="34.5" customHeight="1" x14ac:dyDescent="0.15">
      <c r="A15" s="21">
        <v>8</v>
      </c>
      <c r="B15" s="99" t="s">
        <v>16</v>
      </c>
      <c r="C15" s="100" t="s">
        <v>17</v>
      </c>
      <c r="D15" s="22">
        <v>40</v>
      </c>
      <c r="E15" s="10">
        <f t="shared" si="0"/>
        <v>2463</v>
      </c>
      <c r="F15" s="11"/>
      <c r="G15" s="12">
        <f t="shared" si="3"/>
        <v>0</v>
      </c>
      <c r="H15" s="23"/>
      <c r="I15" s="24">
        <v>1440</v>
      </c>
      <c r="J15" s="25">
        <f t="shared" si="4"/>
        <v>0</v>
      </c>
      <c r="K15" s="26"/>
      <c r="L15" s="27">
        <v>1023</v>
      </c>
      <c r="M15" s="25">
        <f t="shared" si="1"/>
        <v>0</v>
      </c>
      <c r="N15" s="26"/>
      <c r="O15" s="27">
        <v>0</v>
      </c>
      <c r="P15" s="28">
        <f t="shared" si="5"/>
        <v>0</v>
      </c>
      <c r="Q15" s="18">
        <f t="shared" si="2"/>
        <v>0</v>
      </c>
      <c r="R15" s="19"/>
    </row>
    <row r="16" spans="1:18" s="20" customFormat="1" ht="34.5" customHeight="1" x14ac:dyDescent="0.15">
      <c r="A16" s="21">
        <v>9</v>
      </c>
      <c r="B16" s="99" t="s">
        <v>18</v>
      </c>
      <c r="C16" s="100" t="s">
        <v>17</v>
      </c>
      <c r="D16" s="22">
        <v>50</v>
      </c>
      <c r="E16" s="10">
        <f t="shared" si="0"/>
        <v>6405</v>
      </c>
      <c r="F16" s="11"/>
      <c r="G16" s="12">
        <f t="shared" si="3"/>
        <v>0</v>
      </c>
      <c r="H16" s="23"/>
      <c r="I16" s="24">
        <v>1440</v>
      </c>
      <c r="J16" s="25">
        <f t="shared" si="4"/>
        <v>0</v>
      </c>
      <c r="K16" s="26"/>
      <c r="L16" s="27">
        <v>1847</v>
      </c>
      <c r="M16" s="25">
        <f t="shared" si="1"/>
        <v>0</v>
      </c>
      <c r="N16" s="26"/>
      <c r="O16" s="27">
        <v>3118</v>
      </c>
      <c r="P16" s="28">
        <f t="shared" si="5"/>
        <v>0</v>
      </c>
      <c r="Q16" s="18">
        <f t="shared" si="2"/>
        <v>0</v>
      </c>
      <c r="R16" s="19"/>
    </row>
    <row r="17" spans="1:18" s="20" customFormat="1" ht="34.5" customHeight="1" x14ac:dyDescent="0.15">
      <c r="A17" s="21">
        <v>10</v>
      </c>
      <c r="B17" s="99" t="s">
        <v>19</v>
      </c>
      <c r="C17" s="100" t="s">
        <v>20</v>
      </c>
      <c r="D17" s="22">
        <v>50</v>
      </c>
      <c r="E17" s="10">
        <f t="shared" si="0"/>
        <v>2998</v>
      </c>
      <c r="F17" s="11"/>
      <c r="G17" s="12">
        <f t="shared" si="3"/>
        <v>0</v>
      </c>
      <c r="H17" s="23"/>
      <c r="I17" s="24">
        <v>1440</v>
      </c>
      <c r="J17" s="25">
        <f t="shared" si="4"/>
        <v>0</v>
      </c>
      <c r="K17" s="26"/>
      <c r="L17" s="27">
        <v>1497</v>
      </c>
      <c r="M17" s="25">
        <f t="shared" si="1"/>
        <v>0</v>
      </c>
      <c r="N17" s="26"/>
      <c r="O17" s="27">
        <v>61</v>
      </c>
      <c r="P17" s="28">
        <f t="shared" si="5"/>
        <v>0</v>
      </c>
      <c r="Q17" s="18">
        <f t="shared" si="2"/>
        <v>0</v>
      </c>
      <c r="R17" s="19"/>
    </row>
    <row r="18" spans="1:18" s="20" customFormat="1" ht="34.5" customHeight="1" x14ac:dyDescent="0.15">
      <c r="A18" s="21">
        <v>11</v>
      </c>
      <c r="B18" s="99" t="s">
        <v>21</v>
      </c>
      <c r="C18" s="100" t="s">
        <v>20</v>
      </c>
      <c r="D18" s="22">
        <v>40</v>
      </c>
      <c r="E18" s="10">
        <f t="shared" si="0"/>
        <v>2865</v>
      </c>
      <c r="F18" s="11"/>
      <c r="G18" s="12">
        <f t="shared" si="3"/>
        <v>0</v>
      </c>
      <c r="H18" s="23"/>
      <c r="I18" s="24">
        <v>1440</v>
      </c>
      <c r="J18" s="25">
        <f t="shared" si="4"/>
        <v>0</v>
      </c>
      <c r="K18" s="26"/>
      <c r="L18" s="27">
        <v>1383</v>
      </c>
      <c r="M18" s="25">
        <f t="shared" si="1"/>
        <v>0</v>
      </c>
      <c r="N18" s="26"/>
      <c r="O18" s="27">
        <v>42</v>
      </c>
      <c r="P18" s="28">
        <f t="shared" si="5"/>
        <v>0</v>
      </c>
      <c r="Q18" s="18">
        <f t="shared" si="2"/>
        <v>0</v>
      </c>
      <c r="R18" s="19"/>
    </row>
    <row r="19" spans="1:18" s="20" customFormat="1" ht="34.5" customHeight="1" x14ac:dyDescent="0.15">
      <c r="A19" s="21">
        <v>12</v>
      </c>
      <c r="B19" s="99" t="s">
        <v>22</v>
      </c>
      <c r="C19" s="100" t="s">
        <v>23</v>
      </c>
      <c r="D19" s="22">
        <v>30</v>
      </c>
      <c r="E19" s="10">
        <f t="shared" si="0"/>
        <v>7696</v>
      </c>
      <c r="F19" s="11"/>
      <c r="G19" s="12">
        <f t="shared" si="3"/>
        <v>0</v>
      </c>
      <c r="H19" s="23"/>
      <c r="I19" s="24">
        <v>1440</v>
      </c>
      <c r="J19" s="25">
        <f t="shared" si="4"/>
        <v>0</v>
      </c>
      <c r="K19" s="26"/>
      <c r="L19" s="27">
        <v>1920</v>
      </c>
      <c r="M19" s="25">
        <f t="shared" si="1"/>
        <v>0</v>
      </c>
      <c r="N19" s="26"/>
      <c r="O19" s="27">
        <v>4336</v>
      </c>
      <c r="P19" s="28">
        <f t="shared" si="5"/>
        <v>0</v>
      </c>
      <c r="Q19" s="18">
        <f t="shared" si="2"/>
        <v>0</v>
      </c>
      <c r="R19" s="19"/>
    </row>
    <row r="20" spans="1:18" s="20" customFormat="1" ht="34.5" customHeight="1" x14ac:dyDescent="0.15">
      <c r="A20" s="21">
        <v>13</v>
      </c>
      <c r="B20" s="99" t="s">
        <v>24</v>
      </c>
      <c r="C20" s="100" t="s">
        <v>25</v>
      </c>
      <c r="D20" s="22">
        <v>10</v>
      </c>
      <c r="E20" s="10">
        <f t="shared" si="0"/>
        <v>4101</v>
      </c>
      <c r="F20" s="11"/>
      <c r="G20" s="12">
        <f t="shared" si="3"/>
        <v>0</v>
      </c>
      <c r="H20" s="23"/>
      <c r="I20" s="24">
        <v>1440</v>
      </c>
      <c r="J20" s="25">
        <f t="shared" si="4"/>
        <v>0</v>
      </c>
      <c r="K20" s="26"/>
      <c r="L20" s="27">
        <v>1920</v>
      </c>
      <c r="M20" s="25">
        <f t="shared" si="1"/>
        <v>0</v>
      </c>
      <c r="N20" s="26"/>
      <c r="O20" s="27">
        <v>741</v>
      </c>
      <c r="P20" s="28">
        <f t="shared" si="5"/>
        <v>0</v>
      </c>
      <c r="Q20" s="18">
        <f t="shared" si="2"/>
        <v>0</v>
      </c>
      <c r="R20" s="19"/>
    </row>
    <row r="21" spans="1:18" s="20" customFormat="1" ht="34.5" customHeight="1" x14ac:dyDescent="0.15">
      <c r="A21" s="21">
        <v>14</v>
      </c>
      <c r="B21" s="99" t="s">
        <v>34</v>
      </c>
      <c r="C21" s="100" t="s">
        <v>35</v>
      </c>
      <c r="D21" s="22">
        <v>30</v>
      </c>
      <c r="E21" s="10">
        <f t="shared" si="0"/>
        <v>2026</v>
      </c>
      <c r="F21" s="11"/>
      <c r="G21" s="12">
        <f t="shared" si="3"/>
        <v>0</v>
      </c>
      <c r="H21" s="23"/>
      <c r="I21" s="24">
        <v>1440</v>
      </c>
      <c r="J21" s="25">
        <f t="shared" si="4"/>
        <v>0</v>
      </c>
      <c r="K21" s="26"/>
      <c r="L21" s="27">
        <v>586</v>
      </c>
      <c r="M21" s="25">
        <f t="shared" si="1"/>
        <v>0</v>
      </c>
      <c r="N21" s="26"/>
      <c r="O21" s="27">
        <v>0</v>
      </c>
      <c r="P21" s="28">
        <f t="shared" si="5"/>
        <v>0</v>
      </c>
      <c r="Q21" s="18">
        <f t="shared" si="2"/>
        <v>0</v>
      </c>
      <c r="R21" s="19"/>
    </row>
    <row r="22" spans="1:18" s="20" customFormat="1" ht="34.5" customHeight="1" x14ac:dyDescent="0.15">
      <c r="A22" s="21">
        <v>15</v>
      </c>
      <c r="B22" s="99" t="s">
        <v>30</v>
      </c>
      <c r="C22" s="100" t="s">
        <v>31</v>
      </c>
      <c r="D22" s="22">
        <v>30</v>
      </c>
      <c r="E22" s="10">
        <f t="shared" si="0"/>
        <v>6720</v>
      </c>
      <c r="F22" s="11"/>
      <c r="G22" s="12">
        <f t="shared" si="3"/>
        <v>0</v>
      </c>
      <c r="H22" s="23"/>
      <c r="I22" s="24">
        <v>1440</v>
      </c>
      <c r="J22" s="25">
        <f t="shared" si="4"/>
        <v>0</v>
      </c>
      <c r="K22" s="26"/>
      <c r="L22" s="27">
        <v>1899</v>
      </c>
      <c r="M22" s="25">
        <f t="shared" si="1"/>
        <v>0</v>
      </c>
      <c r="N22" s="26"/>
      <c r="O22" s="27">
        <v>3381</v>
      </c>
      <c r="P22" s="28">
        <f t="shared" si="5"/>
        <v>0</v>
      </c>
      <c r="Q22" s="18">
        <f t="shared" si="2"/>
        <v>0</v>
      </c>
      <c r="R22" s="19"/>
    </row>
    <row r="23" spans="1:18" s="20" customFormat="1" ht="34.5" customHeight="1" x14ac:dyDescent="0.15">
      <c r="A23" s="21">
        <v>16</v>
      </c>
      <c r="B23" s="99" t="s">
        <v>26</v>
      </c>
      <c r="C23" s="100" t="s">
        <v>27</v>
      </c>
      <c r="D23" s="22">
        <v>30</v>
      </c>
      <c r="E23" s="10">
        <f t="shared" si="0"/>
        <v>8804</v>
      </c>
      <c r="F23" s="11"/>
      <c r="G23" s="12">
        <f t="shared" si="3"/>
        <v>0</v>
      </c>
      <c r="H23" s="23"/>
      <c r="I23" s="24">
        <v>1440</v>
      </c>
      <c r="J23" s="25">
        <f t="shared" si="4"/>
        <v>0</v>
      </c>
      <c r="K23" s="26"/>
      <c r="L23" s="27">
        <v>1920</v>
      </c>
      <c r="M23" s="25">
        <f t="shared" si="1"/>
        <v>0</v>
      </c>
      <c r="N23" s="26"/>
      <c r="O23" s="27">
        <v>5444</v>
      </c>
      <c r="P23" s="28">
        <f t="shared" si="5"/>
        <v>0</v>
      </c>
      <c r="Q23" s="18">
        <f t="shared" si="2"/>
        <v>0</v>
      </c>
      <c r="R23" s="19"/>
    </row>
    <row r="24" spans="1:18" s="20" customFormat="1" ht="34.5" customHeight="1" thickBot="1" x14ac:dyDescent="0.2">
      <c r="A24" s="29">
        <v>17</v>
      </c>
      <c r="B24" s="102" t="s">
        <v>36</v>
      </c>
      <c r="C24" s="103" t="s">
        <v>37</v>
      </c>
      <c r="D24" s="30">
        <v>30</v>
      </c>
      <c r="E24" s="55">
        <f t="shared" si="0"/>
        <v>1842</v>
      </c>
      <c r="F24" s="31"/>
      <c r="G24" s="104">
        <f t="shared" si="3"/>
        <v>0</v>
      </c>
      <c r="H24" s="32"/>
      <c r="I24" s="33">
        <v>1440</v>
      </c>
      <c r="J24" s="34">
        <f t="shared" si="4"/>
        <v>0</v>
      </c>
      <c r="K24" s="35"/>
      <c r="L24" s="36">
        <v>402</v>
      </c>
      <c r="M24" s="34">
        <f t="shared" si="1"/>
        <v>0</v>
      </c>
      <c r="N24" s="35"/>
      <c r="O24" s="36">
        <v>0</v>
      </c>
      <c r="P24" s="105">
        <f t="shared" si="5"/>
        <v>0</v>
      </c>
      <c r="Q24" s="18">
        <f t="shared" si="2"/>
        <v>0</v>
      </c>
      <c r="R24" s="19"/>
    </row>
    <row r="25" spans="1:18" s="20" customFormat="1" ht="35.25" customHeight="1" thickTop="1" thickBot="1" x14ac:dyDescent="0.2">
      <c r="A25" s="101" t="s">
        <v>48</v>
      </c>
      <c r="B25" s="92"/>
      <c r="C25" s="93"/>
      <c r="D25" s="37"/>
      <c r="E25" s="38">
        <f>SUM(E8:E24)</f>
        <v>67299</v>
      </c>
      <c r="F25" s="39"/>
      <c r="G25" s="40"/>
      <c r="H25" s="40"/>
      <c r="I25" s="41"/>
      <c r="J25" s="42"/>
      <c r="K25" s="42"/>
      <c r="L25" s="43"/>
      <c r="M25" s="42"/>
      <c r="N25" s="42"/>
      <c r="O25" s="43"/>
      <c r="P25" s="44"/>
      <c r="Q25" s="45">
        <f>SUM(Q8:Q24)</f>
        <v>0</v>
      </c>
      <c r="R25" s="19"/>
    </row>
    <row r="26" spans="1:18" s="46" customFormat="1" ht="27.75" customHeight="1" x14ac:dyDescent="0.15">
      <c r="A26" s="85" t="s">
        <v>49</v>
      </c>
      <c r="B26" s="85"/>
      <c r="C26" s="85"/>
      <c r="D26" s="85"/>
      <c r="E26" s="85"/>
      <c r="F26" s="85"/>
      <c r="G26" s="85"/>
      <c r="H26" s="85"/>
      <c r="I26" s="85"/>
      <c r="J26" s="85"/>
      <c r="K26" s="85"/>
      <c r="L26" s="85"/>
      <c r="M26" s="85"/>
      <c r="N26" s="85"/>
      <c r="O26" s="85"/>
      <c r="P26" s="85"/>
      <c r="Q26" s="85"/>
    </row>
    <row r="27" spans="1:18" s="46" customFormat="1" ht="27.75" customHeight="1" x14ac:dyDescent="0.15">
      <c r="A27" s="85" t="s">
        <v>50</v>
      </c>
      <c r="B27" s="85"/>
      <c r="C27" s="85"/>
      <c r="D27" s="85"/>
      <c r="E27" s="85"/>
      <c r="F27" s="85"/>
      <c r="G27" s="85"/>
      <c r="H27" s="85"/>
      <c r="I27" s="85"/>
      <c r="J27" s="85"/>
      <c r="K27" s="85"/>
      <c r="L27" s="85"/>
      <c r="M27" s="85"/>
      <c r="N27" s="85"/>
      <c r="O27" s="85"/>
      <c r="P27" s="85"/>
      <c r="Q27" s="85"/>
    </row>
    <row r="28" spans="1:18" s="46" customFormat="1" ht="27.75" customHeight="1" x14ac:dyDescent="0.15">
      <c r="A28" s="85" t="s">
        <v>51</v>
      </c>
      <c r="B28" s="85"/>
      <c r="C28" s="85"/>
      <c r="D28" s="85"/>
      <c r="E28" s="85"/>
      <c r="F28" s="85"/>
      <c r="G28" s="85"/>
      <c r="H28" s="85"/>
      <c r="I28" s="85"/>
      <c r="J28" s="85"/>
      <c r="K28" s="85"/>
      <c r="L28" s="85"/>
      <c r="M28" s="85"/>
      <c r="N28" s="85"/>
      <c r="O28" s="85"/>
      <c r="P28" s="85"/>
      <c r="Q28" s="85"/>
    </row>
    <row r="29" spans="1:18" s="46" customFormat="1" ht="24" customHeight="1" x14ac:dyDescent="0.15">
      <c r="B29"/>
      <c r="C29"/>
      <c r="E29" s="47"/>
      <c r="I29" s="47"/>
      <c r="L29" s="47"/>
      <c r="O29" s="47"/>
    </row>
    <row r="30" spans="1:18" ht="26.25" customHeight="1" x14ac:dyDescent="0.15">
      <c r="D30" s="1"/>
      <c r="E30" s="2"/>
      <c r="F30" s="3"/>
      <c r="G30" s="1"/>
      <c r="H30" s="1"/>
      <c r="I30" s="4"/>
      <c r="J30" s="3"/>
      <c r="K30" s="3"/>
      <c r="L30" s="2"/>
      <c r="M30" s="3"/>
      <c r="N30" s="3"/>
      <c r="O30" s="2"/>
      <c r="P30" s="3"/>
      <c r="Q30" s="3"/>
    </row>
    <row r="31" spans="1:18" ht="26.25" customHeight="1" x14ac:dyDescent="0.15">
      <c r="D31" s="1"/>
      <c r="E31" s="2"/>
      <c r="F31" s="3"/>
      <c r="G31" s="1"/>
      <c r="H31" s="1"/>
      <c r="I31" s="4"/>
      <c r="J31" s="3"/>
      <c r="K31" s="3"/>
      <c r="L31" s="2"/>
      <c r="M31" s="3"/>
      <c r="N31" s="3"/>
      <c r="O31" s="2"/>
      <c r="P31" s="3"/>
      <c r="Q31" s="3"/>
    </row>
  </sheetData>
  <mergeCells count="17">
    <mergeCell ref="A28:Q28"/>
    <mergeCell ref="H6:J6"/>
    <mergeCell ref="K6:M6"/>
    <mergeCell ref="N6:P6"/>
    <mergeCell ref="A25:C25"/>
    <mergeCell ref="A26:Q26"/>
    <mergeCell ref="A27:Q27"/>
    <mergeCell ref="A2:Q2"/>
    <mergeCell ref="A5:A7"/>
    <mergeCell ref="B5:B7"/>
    <mergeCell ref="C5:C7"/>
    <mergeCell ref="D5:D7"/>
    <mergeCell ref="E5:E7"/>
    <mergeCell ref="F5:F7"/>
    <mergeCell ref="G5:G7"/>
    <mergeCell ref="H5:P5"/>
    <mergeCell ref="Q5:Q7"/>
  </mergeCells>
  <phoneticPr fontId="3"/>
  <printOptions horizontalCentered="1"/>
  <pageMargins left="0.23622047244094491" right="0.23622047244094491" top="0.74803149606299213" bottom="0.74803149606299213" header="0.31496062992125984" footer="0.31496062992125984"/>
  <pageSetup paperSize="9" scale="51" fitToHeight="6" orientation="portrait"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入札書別紙</vt:lpstr>
      <vt:lpstr>内訳書（1053）</vt:lpstr>
      <vt:lpstr>'内訳書（1053）'!Print_Area</vt:lpstr>
      <vt:lpstr>入札書別紙!Print_Area</vt:lpstr>
      <vt:lpstr>'内訳書（1053）'!Print_Titles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真理子</dc:creator>
  <cp:lastModifiedBy>増田 典子</cp:lastModifiedBy>
  <cp:lastPrinted>2021-06-22T01:23:28Z</cp:lastPrinted>
  <dcterms:created xsi:type="dcterms:W3CDTF">2020-07-07T10:28:15Z</dcterms:created>
  <dcterms:modified xsi:type="dcterms:W3CDTF">2021-06-22T01:45:00Z</dcterms:modified>
</cp:coreProperties>
</file>